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"/>
    </mc:Choice>
  </mc:AlternateContent>
  <xr:revisionPtr revIDLastSave="0" documentId="8_{08CC7881-F27A-404E-84EF-2636E922E2DA}" xr6:coauthVersionLast="47" xr6:coauthVersionMax="47" xr10:uidLastSave="{00000000-0000-0000-0000-000000000000}"/>
  <bookViews>
    <workbookView xWindow="-120" yWindow="-120" windowWidth="29040" windowHeight="15990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D63" i="62" l="1"/>
  <c r="D48" i="62" s="1"/>
  <c r="D122" i="62" s="1"/>
  <c r="C63" i="62"/>
  <c r="C48" i="62" s="1"/>
  <c r="C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37" i="64" s="1"/>
  <c r="C15" i="63"/>
  <c r="C7" i="63"/>
  <c r="C20" i="63" l="1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<sst xmlns="http://schemas.openxmlformats.org/spreadsheetml/2006/main" count="935" uniqueCount="664">
  <si>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</si>
  <si>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</si>
  <si>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</si>
  <si>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</si>
  <si>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</si>
  <si>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</si>
  <si>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</si>
  <si>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</si>
  <si>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</si>
  <si>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</si>
  <si>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</si>
  <si>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</si>
  <si>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</si>
  <si>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</si>
  <si>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</si>
  <si>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</si>
  <si>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</si>
  <si>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</si>
  <si>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</si>
  <si>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</si>
  <si>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</si>
  <si>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</si>
  <si>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</si>
  <si>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</si>
  <si>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</si>
  <si>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</si>
  <si>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</si>
  <si>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</si>
  <si>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</si>
  <si>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</si>
  <si>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</si>
  <si>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</si>
  <si>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</si>
  <si>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</si>
  <si>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</si>
  <si>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</si>
  <si>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</si>
  <si>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</si>
  <si>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</si>
  <si>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</si>
  <si>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</si>
  <si>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</si>
  <si>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</si>
  <si>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</si>
  <si>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</si>
  <si>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</si>
  <si>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</si>
  <si>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</si>
  <si>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</si>
  <si>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</si>
  <si>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</si>
  <si>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</si>
  <si>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</si>
  <si>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</si>
  <si>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</si>
  <si>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</si>
  <si>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</si>
  <si>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</si>
  <si>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</si>
  <si>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</si>
  <si>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</si>
  <si>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</si>
  <si>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</si>
  <si>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</si>
  <si>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</si>
  <si>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</si>
  <si>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</si>
  <si>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</si>
  <si>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</si>
  <si>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</si>
  <si>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</si>
  <si>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</si>
  <si>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</si>
  <si>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</si>
  <si>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</si>
  <si>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</si>
  <si>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</si>
  <si>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</si>
  <si>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</si>
  <si>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</si>
  <si>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</si>
  <si>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</si>
  <si>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</si>
  <si>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</si>
  <si>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</si>
  <si>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</si>
  <si>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</si>
  <si>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</si>
  <si>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</si>
  <si>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</si>
  <si>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</si>
  <si>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</si>
  <si>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</si>
  <si>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</si>
  <si>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</si>
  <si>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</si>
  <si>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</si>
  <si>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</si>
  <si>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</si>
  <si>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</si>
  <si>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</si>
  <si>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</si>
  <si>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</si>
  <si>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</si>
  <si>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</si>
  <si>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</si>
  <si>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</si>
  <si>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</si>
  <si>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</si>
  <si>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</si>
  <si>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</si>
  <si>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</si>
  <si>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</si>
  <si>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</si>
  <si>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</si>
  <si>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</si>
  <si>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</si>
  <si>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</si>
  <si>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</si>
  <si>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</si>
  <si>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</si>
  <si>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</si>
  <si>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</si>
  <si>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</si>
  <si>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</si>
  <si>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</si>
  <si>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</si>
  <si>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</si>
  <si>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</si>
  <si>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</si>
  <si>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</si>
  <si>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</si>
  <si>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</si>
  <si>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</si>
  <si>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</si>
  <si>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</si>
  <si>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</si>
  <si>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</si>
  <si>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</si>
  <si>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</si>
  <si>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</si>
  <si>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</si>
  <si>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</si>
  <si>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</si>
  <si>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</si>
  <si>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</si>
  <si>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</si>
  <si>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</si>
  <si>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</si>
  <si>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</si>
  <si>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</si>
  <si>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</si>
  <si>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</si>
  <si>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</si>
  <si>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</si>
  <si>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</si>
  <si>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</si>
  <si>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</si>
  <si>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</si>
  <si>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</si>
  <si>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</si>
  <si>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</si>
  <si>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</si>
  <si>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</si>
  <si>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</si>
  <si>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</si>
  <si>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</si>
  <si>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</si>
  <si>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</si>
  <si>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</si>
  <si>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</si>
  <si>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</si>
  <si>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</si>
  <si>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</si>
  <si>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</si>
  <si>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</si>
  <si>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</si>
  <si>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</si>
  <si>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</si>
  <si>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</si>
  <si>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</si>
  <si>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</si>
  <si>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</si>
  <si>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</si>
  <si>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</si>
  <si>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</si>
  <si>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</si>
  <si>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</si>
  <si>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</si>
  <si>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</si>
  <si>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</si>
  <si>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</si>
  <si>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</si>
  <si>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</si>
  <si>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</si>
  <si>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</si>
  <si>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</si>
  <si>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</si>
  <si>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</si>
  <si>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</si>
  <si>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</si>
  <si>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</si>
  <si>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</si>
  <si>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</si>
  <si>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</si>
  <si>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</si>
  <si>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</si>
  <si>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</si>
  <si>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</si>
  <si>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</si>
  <si>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</si>
  <si>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</si>
  <si>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</si>
  <si>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</si>
  <si>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</si>
  <si>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</si>
  <si>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</si>
  <si>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</si>
  <si>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</si>
  <si>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</si>
  <si>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</si>
  <si>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</si>
  <si>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</si>
  <si>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</si>
  <si>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</si>
  <si>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</si>
  <si>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</si>
  <si>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</si>
  <si>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</si>
  <si>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</si>
  <si>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</si>
  <si>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</si>
  <si>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</si>
  <si>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</si>
  <si>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</si>
  <si>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</si>
  <si>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</si>
  <si>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</si>
  <si>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</si>
  <si>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</si>
  <si>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</si>
  <si>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</si>
  <si>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</si>
  <si>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</si>
  <si>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</si>
  <si>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</si>
  <si>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</si>
  <si>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</si>
  <si>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</si>
  <si>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</si>
  <si>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</si>
  <si>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</si>
  <si>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</si>
  <si>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</si>
  <si>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</si>
  <si>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</si>
  <si>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</si>
  <si>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</si>
  <si>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</si>
  <si>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</si>
  <si>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</si>
  <si>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</si>
  <si>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</si>
  <si>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</si>
  <si>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</si>
  <si>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</si>
  <si>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</si>
  <si>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</si>
  <si>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</si>
  <si>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</si>
  <si>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</si>
  <si>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</si>
  <si>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</si>
  <si>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</si>
  <si>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</si>
  <si>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</si>
  <si>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</si>
  <si>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</si>
  <si>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</si>
  <si>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</si>
  <si>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</si>
  <si>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</si>
  <si>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</si>
  <si>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</si>
  <si>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</si>
  <si>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</si>
  <si>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</si>
  <si>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</si>
  <si>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</si>
  <si>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</si>
  <si>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</si>
  <si>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</si>
  <si>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</si>
  <si>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</si>
  <si>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</si>
  <si>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</si>
  <si>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</si>
  <si>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</si>
  <si>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</si>
  <si>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</si>
  <si>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</si>
  <si>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</si>
  <si>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</si>
  <si>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</si>
  <si>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</si>
  <si>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</si>
  <si>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</si>
  <si>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</si>
  <si>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</si>
  <si>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</si>
  <si>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</si>
  <si>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</si>
  <si>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</si>
  <si>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</si>
  <si>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</si>
  <si>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</si>
  <si>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</si>
  <si>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</si>
  <si>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</si>
  <si>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</si>
  <si>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</si>
  <si>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</si>
  <si>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</si>
  <si>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</si>
  <si>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</si>
  <si>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</si>
  <si>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</si>
  <si>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</si>
  <si>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</si>
  <si>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</si>
  <si>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</si>
  <si>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</si>
  <si>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</si>
  <si>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</si>
  <si>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</si>
  <si>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</si>
  <si>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</si>
  <si>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</si>
  <si>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</si>
  <si>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</si>
  <si>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</si>
  <si>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</si>
  <si>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</si>
  <si>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</si>
  <si>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</si>
  <si>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</si>
  <si>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</si>
  <si>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</si>
  <si>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</si>
  <si>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</si>
  <si>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</si>
  <si>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</si>
  <si>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</si>
  <si>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</si>
  <si>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</si>
  <si>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</si>
  <si>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</si>
  <si>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</si>
  <si>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</si>
  <si>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</si>
  <si>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</si>
  <si>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</si>
  <si>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</si>
  <si>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</si>
  <si>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</si>
  <si>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</si>
  <si>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</si>
  <si>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</si>
  <si>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</si>
  <si>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</si>
  <si>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</si>
  <si>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</si>
  <si>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</si>
  <si>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</si>
  <si>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</si>
  <si>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</si>
  <si>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</si>
  <si>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</si>
  <si>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</si>
  <si>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</si>
  <si>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</si>
  <si>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</si>
  <si>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</si>
  <si>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</si>
  <si>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</si>
  <si>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</si>
  <si>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</si>
  <si>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</si>
  <si>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</si>
  <si>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</si>
  <si>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</si>
  <si>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</si>
  <si>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</si>
  <si>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</si>
  <si>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</si>
  <si>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</si>
  <si>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</si>
  <si>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</si>
  <si>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</si>
  <si>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</si>
  <si>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</si>
  <si>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</si>
  <si>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</si>
  <si>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</si>
  <si>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</si>
  <si>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</si>
  <si>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</si>
  <si>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</si>
  <si>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</si>
  <si>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</si>
  <si>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</si>
  <si>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</si>
  <si>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</si>
  <si>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</si>
  <si>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</si>
  <si>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</si>
  <si>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</si>
  <si>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</si>
  <si>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</si>
  <si>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</si>
  <si>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</si>
  <si>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</si>
  <si>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</si>
  <si>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</si>
  <si>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</si>
  <si>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</si>
  <si>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</si>
  <si>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</si>
  <si>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</si>
  <si>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</si>
  <si>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</si>
  <si>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</si>
  <si>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</si>
  <si>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</si>
  <si>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</si>
  <si>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</si>
  <si>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</si>
  <si>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</si>
  <si>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</si>
  <si>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</si>
  <si>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</si>
  <si>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</si>
  <si>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</si>
  <si>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</si>
  <si>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</si>
  <si>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</si>
  <si>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</si>
  <si>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</si>
  <si>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</si>
  <si>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</si>
  <si>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</si>
  <si>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</si>
  <si>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</si>
  <si>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</si>
  <si>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</si>
  <si>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</si>
  <si>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</si>
  <si>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</si>
  <si>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</si>
  <si>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</si>
  <si>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</si>
  <si>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</si>
  <si>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</si>
  <si>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</si>
  <si>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</si>
  <si>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</si>
  <si>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</si>
  <si>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</si>
  <si>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</si>
  <si>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</si>
  <si>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</si>
  <si>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</si>
  <si>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</si>
  <si>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</si>
  <si>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</si>
  <si>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</si>
  <si>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</si>
  <si>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</si>
  <si>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</si>
  <si>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</si>
  <si>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</si>
  <si>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</si>
  <si>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</si>
  <si>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</si>
  <si>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</si>
  <si>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</si>
  <si>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</si>
  <si>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</si>
  <si>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</si>
  <si>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</si>
  <si>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</si>
  <si>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</si>
  <si>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</si>
  <si>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</si>
  <si>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</si>
  <si>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</si>
  <si>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</si>
  <si>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</si>
  <si>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</si>
  <si>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</si>
  <si>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</si>
  <si>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</si>
  <si>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</si>
  <si>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</si>
  <si>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</si>
  <si>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</si>
  <si>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</si>
  <si>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</si>
  <si>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</si>
  <si>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</si>
  <si>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</si>
  <si>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</si>
  <si>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</si>
  <si>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</si>
  <si>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</si>
  <si>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</si>
  <si>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</si>
  <si>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</si>
  <si>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</si>
  <si>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</si>
  <si>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</si>
  <si>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</si>
  <si>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</si>
  <si>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</si>
  <si>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</si>
  <si>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</si>
  <si>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</si>
  <si>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</si>
  <si>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</si>
  <si>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</si>
  <si>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</si>
  <si>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</si>
  <si>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</si>
  <si>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</si>
  <si>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</si>
  <si>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</si>
  <si>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</si>
  <si>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</si>
  <si>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</si>
  <si>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</si>
  <si>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</si>
  <si>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</si>
  <si>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</si>
  <si>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</si>
  <si>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</si>
  <si>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</si>
  <si>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</si>
  <si>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</si>
  <si>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</si>
  <si>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</si>
  <si>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</si>
  <si>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</si>
  <si>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</si>
  <si>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</si>
  <si>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</si>
  <si>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</si>
  <si>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</si>
  <si>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</si>
  <si>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</si>
  <si>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</si>
  <si>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</si>
  <si>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</si>
  <si>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</si>
  <si>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</si>
  <si>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</si>
  <si>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</si>
  <si>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</si>
  <si>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</si>
  <si>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</si>
  <si>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</si>
  <si>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</si>
  <si>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</si>
  <si>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</si>
  <si>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</si>
  <si>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</si>
  <si>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</si>
  <si>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</si>
  <si>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</si>
  <si>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</si>
  <si>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</si>
  <si>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</si>
  <si>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</si>
  <si>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</si>
  <si>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</si>
  <si>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</si>
  <si>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</si>
  <si>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</si>
  <si>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</si>
  <si>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</si>
  <si>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</si>
  <si>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</si>
  <si>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</si>
  <si>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</si>
  <si>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</si>
  <si>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</si>
  <si>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</si>
  <si>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</si>
  <si>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</si>
  <si>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</si>
  <si>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</si>
  <si>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</si>
  <si>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</si>
  <si>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</si>
  <si>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</si>
  <si>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</si>
  <si>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</si>
  <si>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</si>
  <si>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</si>
  <si>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</si>
  <si>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</si>
  <si>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</si>
  <si>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</si>
  <si>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</si>
  <si>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</si>
  <si>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</si>
  <si>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</si>
  <si>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</si>
  <si>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</si>
  <si>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</si>
  <si>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</si>
  <si>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</si>
  <si>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</si>
  <si>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</si>
  <si>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</si>
  <si>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</si>
  <si>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</si>
  <si>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</si>
  <si>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</si>
  <si>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</si>
  <si>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</si>
  <si>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</si>
  <si>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</si>
  <si>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</si>
  <si>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</si>
  <si>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</si>
  <si>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</si>
  <si>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</si>
  <si>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</si>
  <si>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</si>
  <si>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</si>
  <si>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</si>
  <si>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</si>
  <si>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</si>
  <si>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</si>
  <si>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</si>
  <si>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</si>
  <si>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</si>
  <si>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</si>
  <si>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</si>
  <si>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</si>
  <si>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</si>
  <si>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</si>
  <si>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</si>
  <si>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</si>
  <si>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</si>
  <si>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</si>
  <si>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</si>
  <si>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</si>
  <si>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</si>
  <si>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</si>
  <si>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</si>
  <si>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</si>
  <si>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Municipio de Santiago Maravatío, Guanajuato</t>
  </si>
  <si>
    <t>Correspondiente 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</si>
</sst>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662</v>
      </c>
      <c r="B1" s="166"/>
      <c r="C1" s="17"/>
      <c r="D1" s="14" t="s">
        <v>602</v>
      </c>
      <c r="E1" s="15">
        <v>2023</v>
      </c>
    </row>
    <row r="2" spans="1:5" ht="18.95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95" customHeight="1" x14ac:dyDescent="0.2">
      <c r="A3" s="168" t="s">
        <v>663</v>
      </c>
      <c r="B3" s="168"/>
      <c r="C3" s="17"/>
      <c r="D3" s="14" t="s">
        <v>604</v>
      </c>
      <c r="E3" s="15">
        <v>3</v>
      </c>
    </row>
    <row r="4" spans="1:5" s="93" customFormat="1" ht="18.95" customHeight="1" x14ac:dyDescent="0.2">
      <c r="A4" s="168" t="s">
        <v>623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624</v>
      </c>
    </row>
    <row r="41" spans="1:2" ht="12" thickBot="1" x14ac:dyDescent="0.25">
      <c r="A41" s="11"/>
      <c r="B41" s="12"/>
    </row>
    <row r="44" spans="1:2" x14ac:dyDescent="0.2">
      <c r="B44" s="93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662</v>
      </c>
      <c r="B1" s="173"/>
      <c r="C1" s="174"/>
    </row>
    <row r="2" spans="1:3" s="37" customFormat="1" ht="18" customHeight="1" x14ac:dyDescent="0.25">
      <c r="A2" s="175" t="s">
        <v>613</v>
      </c>
      <c r="B2" s="176"/>
      <c r="C2" s="177"/>
    </row>
    <row r="3" spans="1:3" s="37" customFormat="1" ht="18" customHeight="1" x14ac:dyDescent="0.25">
      <c r="A3" s="175" t="s">
        <v>663</v>
      </c>
      <c r="B3" s="178"/>
      <c r="C3" s="177"/>
    </row>
    <row r="4" spans="1:3" s="40" customFormat="1" ht="18" customHeight="1" x14ac:dyDescent="0.2">
      <c r="A4" s="179" t="s">
        <v>614</v>
      </c>
      <c r="B4" s="180"/>
      <c r="C4" s="181"/>
    </row>
    <row r="5" spans="1:3" s="38" customFormat="1" x14ac:dyDescent="0.2">
      <c r="A5" s="58" t="s">
        <v>521</v>
      </c>
      <c r="B5" s="58"/>
      <c r="C5" s="145">
        <v>98122289.310000002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0</v>
      </c>
    </row>
    <row r="18" spans="1:3" x14ac:dyDescent="0.2">
      <c r="A18" s="70">
        <v>3.3</v>
      </c>
      <c r="B18" s="65" t="s">
        <v>531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660</v>
      </c>
      <c r="B20" s="73"/>
      <c r="C20" s="145">
        <f>C5+C7-C15</f>
        <v>98122289.310000002</v>
      </c>
    </row>
    <row r="22" spans="1:3" x14ac:dyDescent="0.2">
      <c r="B22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662</v>
      </c>
      <c r="B1" s="183"/>
      <c r="C1" s="184"/>
    </row>
    <row r="2" spans="1:3" s="41" customFormat="1" ht="18.95" customHeight="1" x14ac:dyDescent="0.25">
      <c r="A2" s="185" t="s">
        <v>615</v>
      </c>
      <c r="B2" s="186"/>
      <c r="C2" s="187"/>
    </row>
    <row r="3" spans="1:3" s="41" customFormat="1" ht="18.95" customHeight="1" x14ac:dyDescent="0.25">
      <c r="A3" s="185" t="s">
        <v>663</v>
      </c>
      <c r="B3" s="188"/>
      <c r="C3" s="187"/>
    </row>
    <row r="4" spans="1:3" s="42" customFormat="1" x14ac:dyDescent="0.2">
      <c r="A4" s="179" t="s">
        <v>614</v>
      </c>
      <c r="B4" s="180"/>
      <c r="C4" s="181"/>
    </row>
    <row r="5" spans="1:3" x14ac:dyDescent="0.2">
      <c r="A5" s="84" t="s">
        <v>534</v>
      </c>
      <c r="B5" s="58"/>
      <c r="C5" s="149">
        <v>82644288.400000006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22823769.84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154333.39000000001</v>
      </c>
    </row>
    <row r="11" spans="1:3" x14ac:dyDescent="0.2">
      <c r="A11" s="90">
        <v>2.4</v>
      </c>
      <c r="B11" s="77" t="s">
        <v>238</v>
      </c>
      <c r="C11" s="150">
        <v>95889.04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2204755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49360.32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1100000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13480105.890000001</v>
      </c>
    </row>
    <row r="20" spans="1:3" x14ac:dyDescent="0.2">
      <c r="A20" s="90" t="s">
        <v>564</v>
      </c>
      <c r="B20" s="77" t="s">
        <v>539</v>
      </c>
      <c r="C20" s="150">
        <v>2239326.2000000002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3500000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12121786.859999999</v>
      </c>
    </row>
    <row r="31" spans="1:3" x14ac:dyDescent="0.2">
      <c r="A31" s="90" t="s">
        <v>556</v>
      </c>
      <c r="B31" s="77" t="s">
        <v>439</v>
      </c>
      <c r="C31" s="150">
        <v>0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3" x14ac:dyDescent="0.2">
      <c r="A33" s="90" t="s">
        <v>558</v>
      </c>
      <c r="B33" s="77" t="s">
        <v>449</v>
      </c>
      <c r="C33" s="150">
        <v>0</v>
      </c>
    </row>
    <row r="34" spans="1:3" x14ac:dyDescent="0.2">
      <c r="A34" s="90" t="s">
        <v>559</v>
      </c>
      <c r="B34" s="77" t="s">
        <v>455</v>
      </c>
      <c r="C34" s="150">
        <v>0</v>
      </c>
    </row>
    <row r="35" spans="1:3" x14ac:dyDescent="0.2">
      <c r="A35" s="90" t="s">
        <v>560</v>
      </c>
      <c r="B35" s="85" t="s">
        <v>561</v>
      </c>
      <c r="C35" s="152">
        <v>12121786.859999999</v>
      </c>
    </row>
    <row r="36" spans="1:3" x14ac:dyDescent="0.2">
      <c r="A36" s="78"/>
      <c r="B36" s="81"/>
      <c r="C36" s="82"/>
    </row>
    <row r="37" spans="1:3" x14ac:dyDescent="0.2">
      <c r="A37" s="83" t="s">
        <v>661</v>
      </c>
      <c r="B37" s="58"/>
      <c r="C37" s="145">
        <f>C5-C7+C30</f>
        <v>71942305.420000002</v>
      </c>
    </row>
    <row r="39" spans="1:3" x14ac:dyDescent="0.2">
      <c r="B39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tabSelected="1" workbookViewId="0">
      <selection sqref="A1:F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95" customHeight="1" x14ac:dyDescent="0.2">
      <c r="A2" s="171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95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>
        <v>3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111189844</v>
      </c>
      <c r="E36" s="34">
        <v>0</v>
      </c>
      <c r="F36" s="34">
        <f t="shared" si="0"/>
        <v>111189844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132228571.29000001</v>
      </c>
      <c r="E37" s="34">
        <v>-210398390.28999999</v>
      </c>
      <c r="F37" s="34">
        <f t="shared" si="0"/>
        <v>-78169818.999999985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99208546.290000007</v>
      </c>
      <c r="E38" s="34">
        <v>-34106281.979999997</v>
      </c>
      <c r="F38" s="34">
        <f t="shared" si="0"/>
        <v>65102264.31000001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-6676761.8200000003</v>
      </c>
      <c r="E39" s="34">
        <v>6676761.8200000003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-57272843.960000001</v>
      </c>
      <c r="E40" s="34">
        <v>-40849445.350000001</v>
      </c>
      <c r="F40" s="34">
        <f t="shared" si="0"/>
        <v>-98122289.310000002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-111189844</v>
      </c>
      <c r="F41" s="34">
        <f t="shared" si="0"/>
        <v>-111189844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380869638.39999998</v>
      </c>
      <c r="E42" s="34">
        <v>-315539194.64999998</v>
      </c>
      <c r="F42" s="34">
        <f t="shared" si="0"/>
        <v>65330443.75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202791926.65000001</v>
      </c>
      <c r="E43" s="34">
        <v>-283480169.31</v>
      </c>
      <c r="F43" s="34">
        <f t="shared" si="0"/>
        <v>-80688242.659999996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127012114.2</v>
      </c>
      <c r="E44" s="34">
        <v>-83108759.689999998</v>
      </c>
      <c r="F44" s="34">
        <f t="shared" si="0"/>
        <v>43903354.510000005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113491974.42</v>
      </c>
      <c r="E45" s="34">
        <v>-113491974.42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46752667.090000004</v>
      </c>
      <c r="E46" s="34">
        <v>-46078988.729999997</v>
      </c>
      <c r="F46" s="34">
        <f t="shared" si="0"/>
        <v>673678.36000000685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45594105.969999999</v>
      </c>
      <c r="E47" s="34">
        <v>36376504.07</v>
      </c>
      <c r="F47" s="34">
        <f t="shared" si="0"/>
        <v>81970610.039999992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595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5" customHeight="1" x14ac:dyDescent="0.2">
      <c r="A16" s="123" t="s">
        <v>597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598</v>
      </c>
    </row>
    <row r="20" spans="1:4" s="119" customFormat="1" ht="12.95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662</v>
      </c>
      <c r="B1" s="170"/>
      <c r="C1" s="170"/>
      <c r="D1" s="170"/>
      <c r="E1" s="170"/>
      <c r="F1" s="170"/>
      <c r="G1" s="14" t="s">
        <v>605</v>
      </c>
      <c r="H1" s="25">
        <v>2023</v>
      </c>
    </row>
    <row r="2" spans="1:8" s="16" customFormat="1" ht="18.95" customHeight="1" x14ac:dyDescent="0.25">
      <c r="A2" s="169" t="s">
        <v>609</v>
      </c>
      <c r="B2" s="170"/>
      <c r="C2" s="170"/>
      <c r="D2" s="170"/>
      <c r="E2" s="170"/>
      <c r="F2" s="170"/>
      <c r="G2" s="14" t="s">
        <v>606</v>
      </c>
      <c r="H2" s="25" t="s">
        <v>608</v>
      </c>
    </row>
    <row r="3" spans="1:8" s="16" customFormat="1" ht="18.95" customHeight="1" x14ac:dyDescent="0.25">
      <c r="A3" s="169" t="s">
        <v>663</v>
      </c>
      <c r="B3" s="170"/>
      <c r="C3" s="170"/>
      <c r="D3" s="170"/>
      <c r="E3" s="170"/>
      <c r="F3" s="170"/>
      <c r="G3" s="14" t="s">
        <v>607</v>
      </c>
      <c r="H3" s="25">
        <v>3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3648371.03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118064.42</v>
      </c>
      <c r="D15" s="24">
        <v>81396.47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59161.93</v>
      </c>
      <c r="D20" s="24">
        <v>59161.93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31000</v>
      </c>
      <c r="D21" s="24">
        <v>31000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121873.88</v>
      </c>
      <c r="D23" s="24">
        <v>121873.88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41334.94</v>
      </c>
      <c r="D24" s="24">
        <v>41334.94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8956865.2899999991</v>
      </c>
      <c r="D27" s="24">
        <v>8956865.2899999991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33834423.789999999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4007697.96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10586278.68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2212340.5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1349556.87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15678549.779999999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16160928.720000001</v>
      </c>
      <c r="D62" s="24">
        <f t="shared" ref="D62:E62" si="0">SUM(D63:D70)</f>
        <v>0</v>
      </c>
      <c r="E62" s="24">
        <f t="shared" si="0"/>
        <v>7165512.0999999996</v>
      </c>
    </row>
    <row r="63" spans="1:9" x14ac:dyDescent="0.2">
      <c r="A63" s="22">
        <v>1241</v>
      </c>
      <c r="B63" s="20" t="s">
        <v>237</v>
      </c>
      <c r="C63" s="24">
        <v>2860970.79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874249.35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11236853.02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0</v>
      </c>
      <c r="E67" s="24">
        <v>7143024.0999999996</v>
      </c>
    </row>
    <row r="68" spans="1:9" x14ac:dyDescent="0.2">
      <c r="A68" s="22">
        <v>1246</v>
      </c>
      <c r="B68" s="20" t="s">
        <v>242</v>
      </c>
      <c r="C68" s="24">
        <v>1062255.56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126600</v>
      </c>
      <c r="D70" s="24">
        <v>0</v>
      </c>
      <c r="E70" s="24">
        <v>22488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945714.1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945714.1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313664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313664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2605911.7299999995</v>
      </c>
      <c r="D110" s="24">
        <f>SUM(D111:D119)</f>
        <v>2605911.7299999995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673415.55</v>
      </c>
      <c r="D112" s="24">
        <f t="shared" ref="D112:D119" si="1">C112</f>
        <v>673415.55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144918.96</v>
      </c>
      <c r="D113" s="24">
        <f t="shared" si="1"/>
        <v>144918.96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1785056.38</v>
      </c>
      <c r="D117" s="24">
        <f t="shared" si="1"/>
        <v>1785056.38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2520.84</v>
      </c>
      <c r="D119" s="24">
        <f t="shared" si="1"/>
        <v>2520.84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topLeftCell="A176" zoomScaleNormal="100" workbookViewId="0">
      <selection activeCell="B205" sqref="B205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95" customHeight="1" x14ac:dyDescent="0.25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95" customHeight="1" x14ac:dyDescent="0.25">
      <c r="A3" s="167" t="s">
        <v>663</v>
      </c>
      <c r="B3" s="167"/>
      <c r="C3" s="167"/>
      <c r="D3" s="14" t="s">
        <v>607</v>
      </c>
      <c r="E3" s="25">
        <v>3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3188535.08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1622724.44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1473208.54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9000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140515.9</v>
      </c>
      <c r="D16" s="92"/>
      <c r="E16" s="49"/>
    </row>
    <row r="17" spans="1:5" ht="22.5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987054.37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94015.09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893039.28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446686.69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446686.69</v>
      </c>
      <c r="D35" s="92"/>
      <c r="E35" s="49"/>
    </row>
    <row r="36" spans="1:5" ht="22.5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132069.58000000002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5000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127069.58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0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500</v>
      </c>
      <c r="C49" s="55">
        <v>0</v>
      </c>
      <c r="D49" s="92"/>
      <c r="E49" s="49"/>
    </row>
    <row r="50" spans="1:5" ht="22.5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3.75" x14ac:dyDescent="0.2">
      <c r="A58" s="50">
        <v>4200</v>
      </c>
      <c r="B58" s="52" t="s">
        <v>506</v>
      </c>
      <c r="C58" s="55">
        <f>+C59+C65</f>
        <v>94933754.230000004</v>
      </c>
      <c r="D58" s="92"/>
      <c r="E58" s="49"/>
    </row>
    <row r="59" spans="1:5" ht="22.5" x14ac:dyDescent="0.2">
      <c r="A59" s="50">
        <v>4210</v>
      </c>
      <c r="B59" s="52" t="s">
        <v>507</v>
      </c>
      <c r="C59" s="55">
        <f>SUM(C60:C64)</f>
        <v>74819102.570000008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50259651.270000003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23012929.23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986548.06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559974.01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20114651.66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20114651.66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71942305.420000002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44994662.560000002</v>
      </c>
      <c r="D99" s="57">
        <f>C99/$C$98</f>
        <v>0.62542703208245343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23470454.050000001</v>
      </c>
      <c r="D100" s="57">
        <f t="shared" ref="D100:D163" si="0">C100/$C$98</f>
        <v>0.32623994898383119</v>
      </c>
      <c r="E100" s="56"/>
    </row>
    <row r="101" spans="1:5" x14ac:dyDescent="0.2">
      <c r="A101" s="54">
        <v>5111</v>
      </c>
      <c r="B101" s="51" t="s">
        <v>361</v>
      </c>
      <c r="C101" s="55">
        <v>19857485.210000001</v>
      </c>
      <c r="D101" s="57">
        <f t="shared" si="0"/>
        <v>0.27601958394399201</v>
      </c>
      <c r="E101" s="56"/>
    </row>
    <row r="102" spans="1:5" x14ac:dyDescent="0.2">
      <c r="A102" s="54">
        <v>5112</v>
      </c>
      <c r="B102" s="51" t="s">
        <v>362</v>
      </c>
      <c r="C102" s="55">
        <v>1807358.15</v>
      </c>
      <c r="D102" s="57">
        <f t="shared" si="0"/>
        <v>2.51223273906587E-2</v>
      </c>
      <c r="E102" s="56"/>
    </row>
    <row r="103" spans="1:5" x14ac:dyDescent="0.2">
      <c r="A103" s="54">
        <v>5113</v>
      </c>
      <c r="B103" s="51" t="s">
        <v>363</v>
      </c>
      <c r="C103" s="55">
        <v>495318.89</v>
      </c>
      <c r="D103" s="57">
        <f t="shared" si="0"/>
        <v>6.8849460287423742E-3</v>
      </c>
      <c r="E103" s="56"/>
    </row>
    <row r="104" spans="1:5" x14ac:dyDescent="0.2">
      <c r="A104" s="54">
        <v>5114</v>
      </c>
      <c r="B104" s="51" t="s">
        <v>364</v>
      </c>
      <c r="C104" s="55">
        <v>162730.18</v>
      </c>
      <c r="D104" s="57">
        <f t="shared" si="0"/>
        <v>2.2619539233553797E-3</v>
      </c>
      <c r="E104" s="56"/>
    </row>
    <row r="105" spans="1:5" x14ac:dyDescent="0.2">
      <c r="A105" s="54">
        <v>5115</v>
      </c>
      <c r="B105" s="51" t="s">
        <v>365</v>
      </c>
      <c r="C105" s="55">
        <v>1147561.6200000001</v>
      </c>
      <c r="D105" s="57">
        <f t="shared" si="0"/>
        <v>1.5951137697082715E-2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10381353.08</v>
      </c>
      <c r="D107" s="57">
        <f t="shared" si="0"/>
        <v>0.14430108987185694</v>
      </c>
      <c r="E107" s="56"/>
    </row>
    <row r="108" spans="1:5" x14ac:dyDescent="0.2">
      <c r="A108" s="54">
        <v>5121</v>
      </c>
      <c r="B108" s="51" t="s">
        <v>368</v>
      </c>
      <c r="C108" s="55">
        <v>627786.61</v>
      </c>
      <c r="D108" s="57">
        <f t="shared" si="0"/>
        <v>8.7262509358711059E-3</v>
      </c>
      <c r="E108" s="56"/>
    </row>
    <row r="109" spans="1:5" x14ac:dyDescent="0.2">
      <c r="A109" s="54">
        <v>5122</v>
      </c>
      <c r="B109" s="51" t="s">
        <v>369</v>
      </c>
      <c r="C109" s="55">
        <v>208075.07</v>
      </c>
      <c r="D109" s="57">
        <f t="shared" si="0"/>
        <v>2.8922491263694617E-3</v>
      </c>
      <c r="E109" s="56"/>
    </row>
    <row r="110" spans="1:5" x14ac:dyDescent="0.2">
      <c r="A110" s="54">
        <v>5123</v>
      </c>
      <c r="B110" s="51" t="s">
        <v>370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371</v>
      </c>
      <c r="C111" s="55">
        <v>4255739.6399999997</v>
      </c>
      <c r="D111" s="57">
        <f t="shared" si="0"/>
        <v>5.9154896623828536E-2</v>
      </c>
      <c r="E111" s="56"/>
    </row>
    <row r="112" spans="1:5" x14ac:dyDescent="0.2">
      <c r="A112" s="54">
        <v>5125</v>
      </c>
      <c r="B112" s="51" t="s">
        <v>372</v>
      </c>
      <c r="C112" s="55">
        <v>285426.44</v>
      </c>
      <c r="D112" s="57">
        <f t="shared" si="0"/>
        <v>3.9674352709949618E-3</v>
      </c>
      <c r="E112" s="56"/>
    </row>
    <row r="113" spans="1:5" x14ac:dyDescent="0.2">
      <c r="A113" s="54">
        <v>5126</v>
      </c>
      <c r="B113" s="51" t="s">
        <v>373</v>
      </c>
      <c r="C113" s="55">
        <v>3566927.11</v>
      </c>
      <c r="D113" s="57">
        <f t="shared" si="0"/>
        <v>4.958038374189204E-2</v>
      </c>
      <c r="E113" s="56"/>
    </row>
    <row r="114" spans="1:5" x14ac:dyDescent="0.2">
      <c r="A114" s="54">
        <v>5127</v>
      </c>
      <c r="B114" s="51" t="s">
        <v>374</v>
      </c>
      <c r="C114" s="55">
        <v>423614.74</v>
      </c>
      <c r="D114" s="57">
        <f t="shared" si="0"/>
        <v>5.8882563955510222E-3</v>
      </c>
      <c r="E114" s="56"/>
    </row>
    <row r="115" spans="1:5" x14ac:dyDescent="0.2">
      <c r="A115" s="54">
        <v>5128</v>
      </c>
      <c r="B115" s="51" t="s">
        <v>375</v>
      </c>
      <c r="C115" s="55">
        <v>1749</v>
      </c>
      <c r="D115" s="57">
        <f t="shared" si="0"/>
        <v>2.4311147520076234E-5</v>
      </c>
      <c r="E115" s="56"/>
    </row>
    <row r="116" spans="1:5" x14ac:dyDescent="0.2">
      <c r="A116" s="54">
        <v>5129</v>
      </c>
      <c r="B116" s="51" t="s">
        <v>376</v>
      </c>
      <c r="C116" s="55">
        <v>1012034.47</v>
      </c>
      <c r="D116" s="57">
        <f t="shared" si="0"/>
        <v>1.4067306629829711E-2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11142855.429999998</v>
      </c>
      <c r="D117" s="57">
        <f t="shared" si="0"/>
        <v>0.15488599322676525</v>
      </c>
      <c r="E117" s="56"/>
    </row>
    <row r="118" spans="1:5" x14ac:dyDescent="0.2">
      <c r="A118" s="54">
        <v>5131</v>
      </c>
      <c r="B118" s="51" t="s">
        <v>378</v>
      </c>
      <c r="C118" s="55">
        <v>3422051</v>
      </c>
      <c r="D118" s="57">
        <f t="shared" si="0"/>
        <v>4.7566601876629158E-2</v>
      </c>
      <c r="E118" s="56"/>
    </row>
    <row r="119" spans="1:5" x14ac:dyDescent="0.2">
      <c r="A119" s="54">
        <v>5132</v>
      </c>
      <c r="B119" s="51" t="s">
        <v>379</v>
      </c>
      <c r="C119" s="55">
        <v>264084.90000000002</v>
      </c>
      <c r="D119" s="57">
        <f t="shared" si="0"/>
        <v>3.6707872851484166E-3</v>
      </c>
      <c r="E119" s="56"/>
    </row>
    <row r="120" spans="1:5" x14ac:dyDescent="0.2">
      <c r="A120" s="54">
        <v>5133</v>
      </c>
      <c r="B120" s="51" t="s">
        <v>380</v>
      </c>
      <c r="C120" s="55">
        <v>820727.32</v>
      </c>
      <c r="D120" s="57">
        <f t="shared" si="0"/>
        <v>1.1408132047042203E-2</v>
      </c>
      <c r="E120" s="56"/>
    </row>
    <row r="121" spans="1:5" x14ac:dyDescent="0.2">
      <c r="A121" s="54">
        <v>5134</v>
      </c>
      <c r="B121" s="51" t="s">
        <v>381</v>
      </c>
      <c r="C121" s="55">
        <v>316438.42</v>
      </c>
      <c r="D121" s="57">
        <f t="shared" si="0"/>
        <v>4.3985026355859583E-3</v>
      </c>
      <c r="E121" s="56"/>
    </row>
    <row r="122" spans="1:5" x14ac:dyDescent="0.2">
      <c r="A122" s="54">
        <v>5135</v>
      </c>
      <c r="B122" s="51" t="s">
        <v>382</v>
      </c>
      <c r="C122" s="55">
        <v>422215.47</v>
      </c>
      <c r="D122" s="57">
        <f t="shared" si="0"/>
        <v>5.8688065045330593E-3</v>
      </c>
      <c r="E122" s="56"/>
    </row>
    <row r="123" spans="1:5" x14ac:dyDescent="0.2">
      <c r="A123" s="54">
        <v>5136</v>
      </c>
      <c r="B123" s="51" t="s">
        <v>383</v>
      </c>
      <c r="C123" s="55">
        <v>97498.98</v>
      </c>
      <c r="D123" s="57">
        <f t="shared" si="0"/>
        <v>1.3552384710331402E-3</v>
      </c>
      <c r="E123" s="56"/>
    </row>
    <row r="124" spans="1:5" x14ac:dyDescent="0.2">
      <c r="A124" s="54">
        <v>5137</v>
      </c>
      <c r="B124" s="51" t="s">
        <v>384</v>
      </c>
      <c r="C124" s="55">
        <v>119794.68</v>
      </c>
      <c r="D124" s="57">
        <f t="shared" si="0"/>
        <v>1.6651493068040742E-3</v>
      </c>
      <c r="E124" s="56"/>
    </row>
    <row r="125" spans="1:5" x14ac:dyDescent="0.2">
      <c r="A125" s="54">
        <v>5138</v>
      </c>
      <c r="B125" s="51" t="s">
        <v>385</v>
      </c>
      <c r="C125" s="55">
        <v>4313353.97</v>
      </c>
      <c r="D125" s="57">
        <f t="shared" si="0"/>
        <v>5.9955737376201523E-2</v>
      </c>
      <c r="E125" s="56"/>
    </row>
    <row r="126" spans="1:5" x14ac:dyDescent="0.2">
      <c r="A126" s="54">
        <v>5139</v>
      </c>
      <c r="B126" s="51" t="s">
        <v>386</v>
      </c>
      <c r="C126" s="55">
        <v>1366690.69</v>
      </c>
      <c r="D126" s="57">
        <f t="shared" si="0"/>
        <v>1.899703772378775E-2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14686626</v>
      </c>
      <c r="D127" s="57">
        <f t="shared" si="0"/>
        <v>0.20414450043349749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7241114.8600000003</v>
      </c>
      <c r="D131" s="57">
        <f t="shared" si="0"/>
        <v>0.10065169329404013</v>
      </c>
      <c r="E131" s="56"/>
    </row>
    <row r="132" spans="1:5" x14ac:dyDescent="0.2">
      <c r="A132" s="54">
        <v>5221</v>
      </c>
      <c r="B132" s="51" t="s">
        <v>392</v>
      </c>
      <c r="C132" s="55">
        <v>7241114.8600000003</v>
      </c>
      <c r="D132" s="57">
        <f t="shared" si="0"/>
        <v>0.10065169329404013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1397579.95</v>
      </c>
      <c r="D134" s="57">
        <f t="shared" si="0"/>
        <v>1.9426399277044464E-2</v>
      </c>
      <c r="E134" s="56"/>
    </row>
    <row r="135" spans="1:5" x14ac:dyDescent="0.2">
      <c r="A135" s="54">
        <v>5231</v>
      </c>
      <c r="B135" s="51" t="s">
        <v>394</v>
      </c>
      <c r="C135" s="55">
        <v>1397579.95</v>
      </c>
      <c r="D135" s="57">
        <f t="shared" si="0"/>
        <v>1.9426399277044464E-2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6047931.1900000004</v>
      </c>
      <c r="D137" s="57">
        <f t="shared" si="0"/>
        <v>8.4066407862412929E-2</v>
      </c>
      <c r="E137" s="56"/>
    </row>
    <row r="138" spans="1:5" x14ac:dyDescent="0.2">
      <c r="A138" s="54">
        <v>5241</v>
      </c>
      <c r="B138" s="51" t="s">
        <v>396</v>
      </c>
      <c r="C138" s="55">
        <v>5938616.1900000004</v>
      </c>
      <c r="D138" s="57">
        <f t="shared" si="0"/>
        <v>8.2546926392340236E-2</v>
      </c>
      <c r="E138" s="56"/>
    </row>
    <row r="139" spans="1:5" x14ac:dyDescent="0.2">
      <c r="A139" s="54">
        <v>5242</v>
      </c>
      <c r="B139" s="51" t="s">
        <v>397</v>
      </c>
      <c r="C139" s="55">
        <v>87190</v>
      </c>
      <c r="D139" s="57">
        <f t="shared" si="0"/>
        <v>1.2119433689396495E-3</v>
      </c>
      <c r="E139" s="56"/>
    </row>
    <row r="140" spans="1:5" x14ac:dyDescent="0.2">
      <c r="A140" s="54">
        <v>5243</v>
      </c>
      <c r="B140" s="51" t="s">
        <v>398</v>
      </c>
      <c r="C140" s="55">
        <v>22125</v>
      </c>
      <c r="D140" s="57">
        <f t="shared" si="0"/>
        <v>3.0753810113303982E-4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139230</v>
      </c>
      <c r="D170" s="57">
        <f t="shared" si="1"/>
        <v>1.9353007828588988E-3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139230</v>
      </c>
      <c r="D171" s="57">
        <f t="shared" si="1"/>
        <v>1.9353007828588988E-3</v>
      </c>
      <c r="E171" s="56"/>
    </row>
    <row r="172" spans="1:5" x14ac:dyDescent="0.2">
      <c r="A172" s="54">
        <v>5411</v>
      </c>
      <c r="B172" s="51" t="s">
        <v>426</v>
      </c>
      <c r="C172" s="55">
        <v>139230</v>
      </c>
      <c r="D172" s="57">
        <f t="shared" si="1"/>
        <v>1.9353007828588988E-3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12121786.859999999</v>
      </c>
      <c r="D214" s="57">
        <f t="shared" si="1"/>
        <v>0.16849316670119019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12121786.859999999</v>
      </c>
      <c r="D215" s="57">
        <f t="shared" si="1"/>
        <v>0.16849316670119019</v>
      </c>
      <c r="E215" s="56"/>
    </row>
    <row r="216" spans="1:5" x14ac:dyDescent="0.2">
      <c r="A216" s="54">
        <v>5611</v>
      </c>
      <c r="B216" s="51" t="s">
        <v>464</v>
      </c>
      <c r="C216" s="55">
        <v>12121786.859999999</v>
      </c>
      <c r="D216" s="57">
        <f t="shared" si="1"/>
        <v>0.16849316670119019</v>
      </c>
      <c r="E216" s="56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662</v>
      </c>
      <c r="B1" s="171"/>
      <c r="C1" s="171"/>
      <c r="D1" s="27" t="s">
        <v>605</v>
      </c>
      <c r="E1" s="28">
        <v>2023</v>
      </c>
    </row>
    <row r="2" spans="1:5" ht="18.95" customHeight="1" x14ac:dyDescent="0.2">
      <c r="A2" s="171" t="s">
        <v>611</v>
      </c>
      <c r="B2" s="171"/>
      <c r="C2" s="171"/>
      <c r="D2" s="27" t="s">
        <v>606</v>
      </c>
      <c r="E2" s="28" t="s">
        <v>608</v>
      </c>
    </row>
    <row r="3" spans="1:5" ht="18.95" customHeight="1" x14ac:dyDescent="0.2">
      <c r="A3" s="171" t="s">
        <v>663</v>
      </c>
      <c r="B3" s="171"/>
      <c r="C3" s="171"/>
      <c r="D3" s="27" t="s">
        <v>607</v>
      </c>
      <c r="E3" s="28">
        <v>3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-180000</v>
      </c>
    </row>
    <row r="9" spans="1:5" x14ac:dyDescent="0.2">
      <c r="A9" s="33">
        <v>3120</v>
      </c>
      <c r="B9" s="29" t="s">
        <v>465</v>
      </c>
      <c r="C9" s="34">
        <v>2608853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26179983.890000001</v>
      </c>
    </row>
    <row r="15" spans="1:5" x14ac:dyDescent="0.2">
      <c r="A15" s="33">
        <v>3220</v>
      </c>
      <c r="B15" s="29" t="s">
        <v>469</v>
      </c>
      <c r="C15" s="34">
        <v>44396077.390000001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topLeftCell="A46" workbookViewId="0">
      <selection activeCell="A81" sqref="A8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662</v>
      </c>
      <c r="B1" s="171"/>
      <c r="C1" s="171"/>
      <c r="D1" s="27" t="s">
        <v>605</v>
      </c>
      <c r="E1" s="28">
        <v>2023</v>
      </c>
    </row>
    <row r="2" spans="1:5" s="35" customFormat="1" ht="18.95" customHeight="1" x14ac:dyDescent="0.25">
      <c r="A2" s="171" t="s">
        <v>612</v>
      </c>
      <c r="B2" s="171"/>
      <c r="C2" s="171"/>
      <c r="D2" s="27" t="s">
        <v>606</v>
      </c>
      <c r="E2" s="28" t="s">
        <v>608</v>
      </c>
    </row>
    <row r="3" spans="1:5" s="35" customFormat="1" ht="18.95" customHeight="1" x14ac:dyDescent="0.25">
      <c r="A3" s="171" t="s">
        <v>663</v>
      </c>
      <c r="B3" s="171"/>
      <c r="C3" s="171"/>
      <c r="D3" s="27" t="s">
        <v>607</v>
      </c>
      <c r="E3" s="28">
        <v>3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22223528.760000002</v>
      </c>
      <c r="D9" s="34">
        <v>5969554.4699999997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3648371.03</v>
      </c>
      <c r="D11" s="34">
        <v>2840334.43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7772131.6500000004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25871899.790000003</v>
      </c>
      <c r="D15" s="135">
        <f>SUM(D8:D14)</f>
        <v>16582020.550000001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16819432.09</v>
      </c>
      <c r="D20" s="135">
        <f>SUM(D21:D27)</f>
        <v>16819432.09</v>
      </c>
      <c r="E20" s="130"/>
    </row>
    <row r="21" spans="1:5" x14ac:dyDescent="0.2">
      <c r="A21" s="33">
        <v>1231</v>
      </c>
      <c r="B21" s="29" t="s">
        <v>229</v>
      </c>
      <c r="C21" s="34">
        <v>1100000</v>
      </c>
      <c r="D21" s="132">
        <v>1100000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13480105.890000001</v>
      </c>
      <c r="D25" s="132">
        <v>13480105.890000001</v>
      </c>
      <c r="E25" s="130"/>
    </row>
    <row r="26" spans="1:5" x14ac:dyDescent="0.2">
      <c r="A26" s="33">
        <v>1236</v>
      </c>
      <c r="B26" s="29" t="s">
        <v>234</v>
      </c>
      <c r="C26" s="34">
        <v>2239326.2000000002</v>
      </c>
      <c r="D26" s="132">
        <v>2239326.2000000002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2504337.75</v>
      </c>
      <c r="D28" s="135">
        <f>SUM(D29:D36)</f>
        <v>2504337.75</v>
      </c>
      <c r="E28" s="130"/>
    </row>
    <row r="29" spans="1:5" x14ac:dyDescent="0.2">
      <c r="A29" s="33">
        <v>1241</v>
      </c>
      <c r="B29" s="29" t="s">
        <v>237</v>
      </c>
      <c r="C29" s="34">
        <v>154333.39000000001</v>
      </c>
      <c r="D29" s="132">
        <v>154333.39000000001</v>
      </c>
      <c r="E29" s="130"/>
    </row>
    <row r="30" spans="1:5" x14ac:dyDescent="0.2">
      <c r="A30" s="33">
        <v>1242</v>
      </c>
      <c r="B30" s="29" t="s">
        <v>238</v>
      </c>
      <c r="C30" s="34">
        <v>95889.04</v>
      </c>
      <c r="D30" s="132">
        <v>95889.04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2204755</v>
      </c>
      <c r="D32" s="132">
        <v>2204755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49360.32</v>
      </c>
      <c r="D34" s="132">
        <v>49360.32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19323769.84</v>
      </c>
      <c r="D43" s="135">
        <f>D20+D28+D37</f>
        <v>19323769.84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26179983.890000001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12934695.219999999</v>
      </c>
      <c r="D48" s="135">
        <f>D51+D63+D91+D94+D49</f>
        <v>18450380.900000002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139230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139230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139230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0</v>
      </c>
      <c r="D63" s="135">
        <f>D64+D73+D76+D82</f>
        <v>1691062.85</v>
      </c>
    </row>
    <row r="64" spans="1:4" x14ac:dyDescent="0.2">
      <c r="A64" s="33">
        <v>5510</v>
      </c>
      <c r="B64" s="29" t="s">
        <v>439</v>
      </c>
      <c r="C64" s="34">
        <f>SUM(C65:C72)</f>
        <v>0</v>
      </c>
      <c r="D64" s="34">
        <f>SUM(D65:D72)</f>
        <v>1691062.85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448906.45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428896.63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813259.77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12121786.859999999</v>
      </c>
      <c r="D91" s="135">
        <f>D92</f>
        <v>16759318.050000001</v>
      </c>
    </row>
    <row r="92" spans="1:4" x14ac:dyDescent="0.2">
      <c r="A92" s="33">
        <v>5610</v>
      </c>
      <c r="B92" s="29" t="s">
        <v>463</v>
      </c>
      <c r="C92" s="34">
        <f>C93</f>
        <v>12121786.859999999</v>
      </c>
      <c r="D92" s="34">
        <f>D93</f>
        <v>16759318.050000001</v>
      </c>
    </row>
    <row r="93" spans="1:4" x14ac:dyDescent="0.2">
      <c r="A93" s="33">
        <v>5611</v>
      </c>
      <c r="B93" s="29" t="s">
        <v>464</v>
      </c>
      <c r="C93" s="34">
        <v>12121786.859999999</v>
      </c>
      <c r="D93" s="34">
        <v>16759318.050000001</v>
      </c>
    </row>
    <row r="94" spans="1:4" x14ac:dyDescent="0.2">
      <c r="A94" s="133">
        <v>2110</v>
      </c>
      <c r="B94" s="139" t="s">
        <v>630</v>
      </c>
      <c r="C94" s="135">
        <f>SUM(C95:C99)</f>
        <v>673678.3600000001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654795.05000000005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9380.31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9503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0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39114679.109999999</v>
      </c>
      <c r="D122" s="135">
        <f>D47+D48+D100-D106-D109</f>
        <v>18450380.900000002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2019-02-13T21:19:08Z</cp:lastPrinted>
  <dcterms:created xsi:type="dcterms:W3CDTF">2012-12-11T20:36:24Z</dcterms:created>
  <dcterms:modified xsi:type="dcterms:W3CDTF">2023-11-09T19:34:16Z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